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8380" windowHeight="16230" activeTab="0"/>
  </bookViews>
  <sheets>
    <sheet name="Enoncé" sheetId="1" r:id="rId1"/>
    <sheet name="Eléments de correction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<sst xmlns="http://schemas.openxmlformats.org/spreadsheetml/2006/main" count="40" uniqueCount="37">
  <si>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Simulation d'un dosage pH-métrique de l'acide éthanoïque avec la soude</t>
  </si>
  <si>
    <r>
      <t>c</t>
    </r>
    <r>
      <rPr>
        <vertAlign val="subscript"/>
        <sz val="12"/>
        <rFont val="Times New Roman"/>
        <family val="1"/>
      </rPr>
      <t>b</t>
    </r>
    <r>
      <rPr>
        <sz val="12"/>
        <rFont val="Times New Roman"/>
        <family val="1"/>
      </rPr>
      <t xml:space="preserve"> =</t>
    </r>
  </si>
  <si>
    <r>
      <t>mol.L</t>
    </r>
    <r>
      <rPr>
        <vertAlign val="superscript"/>
        <sz val="12"/>
        <rFont val="Times New Roman"/>
        <family val="1"/>
      </rPr>
      <t>-1</t>
    </r>
  </si>
  <si>
    <r>
      <t>v</t>
    </r>
    <r>
      <rPr>
        <vertAlign val="subscript"/>
        <sz val="12"/>
        <rFont val="Times New Roman"/>
        <family val="1"/>
      </rPr>
      <t>b</t>
    </r>
    <r>
      <rPr>
        <sz val="12"/>
        <rFont val="Times New Roman"/>
        <family val="1"/>
      </rPr>
      <t xml:space="preserve"> (mL)</t>
    </r>
  </si>
  <si>
    <t>pH</t>
  </si>
  <si>
    <t>mL</t>
  </si>
  <si>
    <t>pKA =</t>
  </si>
  <si>
    <t>1) Case B4: utiliser le pKA de l'acide pour trouver une formule donnant le pH de la solution.</t>
  </si>
  <si>
    <r>
      <t>En théorie, on cherche c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=</t>
    </r>
  </si>
  <si>
    <t xml:space="preserve">KA = </t>
  </si>
  <si>
    <t>Delta =</t>
  </si>
  <si>
    <t xml:space="preserve">  -c/a =</t>
  </si>
  <si>
    <t>pH =</t>
  </si>
  <si>
    <t>x =</t>
  </si>
  <si>
    <t>2) Case C4: On ajoute de la soude. combien d'ions oxonium sont consommés?</t>
  </si>
  <si>
    <t>Nombre de mol de soude ajoutés</t>
  </si>
  <si>
    <t>mol</t>
  </si>
  <si>
    <t>mol d'ions oxonium</t>
  </si>
  <si>
    <t>(nombre de moles d'ions oxoniums consommés)</t>
  </si>
  <si>
    <t>Nouvel équilibre: il y a un volume total V =</t>
  </si>
  <si>
    <r>
      <t>On prélève v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= 10 mL d'acide qu'on place dans un bécher avec V =</t>
    </r>
  </si>
  <si>
    <t>mL d'eau.</t>
  </si>
  <si>
    <t>V =</t>
  </si>
  <si>
    <t>L'acide a été dilué donc c'a =</t>
  </si>
  <si>
    <t xml:space="preserve">On a de l'eau, </t>
  </si>
  <si>
    <t xml:space="preserve">mol de Na+ et A- </t>
  </si>
  <si>
    <t>et il reste</t>
  </si>
  <si>
    <t>mol d'acide CH3COOH</t>
  </si>
  <si>
    <t>Imaginez qu'on a mélangé de l'éthanoate de sodium (c'est ce qu'on aura à l'équivalence)</t>
  </si>
  <si>
    <t>pH environ</t>
  </si>
  <si>
    <t>3) Case D4: Au fur et à mesure qu'on avance dans le dosage l'hypothèse faite en C4 ne tient plus</t>
  </si>
  <si>
    <t>avec de l'acide éthanoïque. La réaction est très peu avancé donc on considère que</t>
  </si>
  <si>
    <t>Calculez le nouveau pH avec Ka (chapitre 10)</t>
  </si>
  <si>
    <t>les concentrations apportées (initiales) sont celle de l'équilibre (approximation)</t>
  </si>
  <si>
    <t>2) Volume de soude ajouté:</t>
  </si>
  <si>
    <t>1) Calcul du pH initial</t>
  </si>
  <si>
    <t>3) A faire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</si>
</sst>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">
    <font>
      <sz val="10"/>
      <name val="Arial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workbookViewId="0" topLeftCell="A1">
      <selection activeCell="N19" sqref="N19"/>
    </sheetView>
  </sheetViews>
  <sheetFormatPr defaultColWidth="11.421875" defaultRowHeight="12.75"/>
  <cols>
    <col min="1" max="1" width="10.8515625" style="0" customWidth="1"/>
    <col min="2" max="22" width="6.421875" style="0" customWidth="1"/>
  </cols>
  <sheetData>
    <row r="1" spans="1:15" ht="20.25">
      <c r="A1" t="s">
        <v>0</v>
      </c>
      <c r="M1" s="2" t="s">
        <v>1</v>
      </c>
      <c r="N1">
        <v>0.1</v>
      </c>
      <c r="O1" s="1" t="s">
        <v>2</v>
      </c>
    </row>
    <row r="2" spans="1:20" ht="20.25">
      <c r="A2" s="4" t="s">
        <v>20</v>
      </c>
      <c r="J2">
        <v>240</v>
      </c>
      <c r="K2" t="s">
        <v>21</v>
      </c>
      <c r="M2" s="5" t="s">
        <v>6</v>
      </c>
      <c r="N2" s="3">
        <v>4.75</v>
      </c>
      <c r="R2" s="2" t="s">
        <v>8</v>
      </c>
      <c r="S2">
        <v>0.1</v>
      </c>
      <c r="T2" s="1" t="s">
        <v>2</v>
      </c>
    </row>
    <row r="3" spans="1:22" ht="18.75">
      <c r="A3" s="8" t="s">
        <v>3</v>
      </c>
      <c r="B3" s="9">
        <v>0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</row>
    <row r="4" spans="1:22" s="7" customFormat="1" ht="12.75">
      <c r="A4" s="10" t="s">
        <v>4</v>
      </c>
      <c r="B4" s="10">
        <f>'Eléments de correction'!$B$7</f>
        <v>3.588445848698816</v>
      </c>
      <c r="C4" s="10">
        <f>$N$2+LOG($N$1*C3/1000/($S$2*10/1000-$N$1*C3/1000))</f>
        <v>3.7957574905606752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6" ht="12.75">
      <c r="A6" t="s">
        <v>7</v>
      </c>
    </row>
    <row r="8" ht="12.75">
      <c r="A8" t="s">
        <v>14</v>
      </c>
    </row>
    <row r="9" ht="12.75">
      <c r="B9" t="s">
        <v>28</v>
      </c>
    </row>
    <row r="10" ht="12.75">
      <c r="B10" t="s">
        <v>31</v>
      </c>
    </row>
    <row r="11" ht="12.75">
      <c r="B11" t="s">
        <v>33</v>
      </c>
    </row>
    <row r="13" ht="12.75">
      <c r="A13" t="s">
        <v>30</v>
      </c>
    </row>
    <row r="14" ht="12.75">
      <c r="B14" t="s">
        <v>32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8" sqref="A18"/>
    </sheetView>
  </sheetViews>
  <sheetFormatPr defaultColWidth="11.421875" defaultRowHeight="12.75"/>
  <cols>
    <col min="2" max="2" width="12.421875" style="0" bestFit="1" customWidth="1"/>
    <col min="4" max="4" width="9.00390625" style="0" customWidth="1"/>
    <col min="6" max="6" width="23.57421875" style="0" customWidth="1"/>
    <col min="7" max="7" width="13.57421875" style="0" customWidth="1"/>
  </cols>
  <sheetData>
    <row r="1" spans="1:5" ht="12.75">
      <c r="A1" t="s">
        <v>35</v>
      </c>
      <c r="C1" s="5" t="s">
        <v>22</v>
      </c>
      <c r="D1">
        <v>240</v>
      </c>
      <c r="E1" t="s">
        <v>21</v>
      </c>
    </row>
    <row r="2" spans="1:3" ht="12.75">
      <c r="A2" t="str">
        <f>Enoncé!M1</f>
        <v>cb =</v>
      </c>
      <c r="B2">
        <f>Enoncé!N1</f>
        <v>0.1</v>
      </c>
      <c r="C2" t="str">
        <f>Enoncé!O1</f>
        <v>mol.L-1</v>
      </c>
    </row>
    <row r="3" spans="1:8" ht="12.75">
      <c r="A3" t="str">
        <f>Enoncé!M2</f>
        <v>pKA =</v>
      </c>
      <c r="B3">
        <f>Enoncé!N2</f>
        <v>4.75</v>
      </c>
      <c r="F3" s="5" t="s">
        <v>23</v>
      </c>
      <c r="G3">
        <f>Enoncé!S2*10/(D1+10)</f>
        <v>0.004</v>
      </c>
      <c r="H3" t="str">
        <f>Enoncé!T2</f>
        <v>mol.L-1</v>
      </c>
    </row>
    <row r="5" spans="1:7" ht="12.75">
      <c r="A5" t="s">
        <v>9</v>
      </c>
      <c r="B5">
        <f>10^-B3</f>
        <v>1.7782794100389215E-05</v>
      </c>
      <c r="D5" t="s">
        <v>11</v>
      </c>
      <c r="E5" s="6">
        <f>B5*G3</f>
        <v>7.113117640155686E-08</v>
      </c>
      <c r="F5" t="s">
        <v>10</v>
      </c>
      <c r="G5" s="6">
        <f>B5^2+4*E5</f>
        <v>2.848409333722443E-07</v>
      </c>
    </row>
    <row r="6" spans="1:3" ht="12.75">
      <c r="A6" t="s">
        <v>13</v>
      </c>
      <c r="B6">
        <f>(-B5+SQRT(G5))/2</f>
        <v>0.0002579610590806439</v>
      </c>
      <c r="C6" t="s">
        <v>17</v>
      </c>
    </row>
    <row r="7" spans="1:2" ht="12.75">
      <c r="A7" t="s">
        <v>12</v>
      </c>
      <c r="B7">
        <f>-LOG(B6,10)</f>
        <v>3.588445848698816</v>
      </c>
    </row>
    <row r="9" spans="1:4" ht="12.75">
      <c r="A9" t="s">
        <v>34</v>
      </c>
      <c r="C9">
        <v>1</v>
      </c>
      <c r="D9" t="s">
        <v>5</v>
      </c>
    </row>
    <row r="10" spans="1:5" ht="12.75">
      <c r="A10" t="s">
        <v>15</v>
      </c>
      <c r="D10" s="6">
        <f>C9*B2/1000</f>
        <v>0.0001</v>
      </c>
      <c r="E10" t="s">
        <v>16</v>
      </c>
    </row>
    <row r="11" ht="12.75">
      <c r="A11" t="s">
        <v>18</v>
      </c>
    </row>
    <row r="12" spans="1:5" ht="12.75">
      <c r="A12" t="s">
        <v>19</v>
      </c>
      <c r="D12">
        <f>D1+C9+10</f>
        <v>251</v>
      </c>
      <c r="E12" t="s">
        <v>5</v>
      </c>
    </row>
    <row r="13" spans="2:4" ht="12.75">
      <c r="B13" t="s">
        <v>24</v>
      </c>
      <c r="C13" s="6">
        <f>D10</f>
        <v>0.0001</v>
      </c>
      <c r="D13" t="s">
        <v>25</v>
      </c>
    </row>
    <row r="14" spans="2:4" ht="12.75">
      <c r="B14" t="s">
        <v>26</v>
      </c>
      <c r="C14" s="6">
        <f>G3*250/1000-C13</f>
        <v>0.0009</v>
      </c>
      <c r="D14" t="s">
        <v>27</v>
      </c>
    </row>
    <row r="15" spans="2:3" ht="12.75">
      <c r="B15" t="s">
        <v>29</v>
      </c>
      <c r="C15" s="6">
        <f>B3+LOG(C13/C14)</f>
        <v>3.7957574905606752</v>
      </c>
    </row>
    <row r="17" ht="12.75">
      <c r="A17" t="s">
        <v>36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NoName</cp:lastModifiedBy>
  <dcterms:created xsi:type="dcterms:W3CDTF">2011-11-20T20:46:59Z</dcterms:created>
  <dcterms:modified xsi:type="dcterms:W3CDTF">2011-11-20T22:44:56Z</dcterms:modified>
  <cp:category/>
  <cp:version/>
  <cp:contentType/>
  <cp:contentStatus/>
</cp:coreProperties>
</file>